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AL Higher Education\STUDENT AID\3.Debt Reduction\Miscellaneous\"/>
    </mc:Choice>
  </mc:AlternateContent>
  <xr:revisionPtr revIDLastSave="0" documentId="13_ncr:1_{7C710E75-D617-4B10-B5D8-AD8D2E229098}" xr6:coauthVersionLast="45" xr6:coauthVersionMax="45" xr10:uidLastSave="{00000000-0000-0000-0000-000000000000}"/>
  <bookViews>
    <workbookView xWindow="-108" yWindow="-108" windowWidth="23256" windowHeight="12576" xr2:uid="{30955363-5BD1-42F4-87B4-B8CF895C93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G10" i="1"/>
  <c r="E100" i="1" l="1"/>
  <c r="D100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E71" i="1"/>
  <c r="D71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E44" i="1"/>
  <c r="D44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F100" i="1" l="1"/>
  <c r="G100" i="1"/>
  <c r="B102" i="1" s="1"/>
  <c r="G71" i="1"/>
  <c r="B73" i="1" s="1"/>
  <c r="F71" i="1"/>
  <c r="G44" i="1"/>
  <c r="B46" i="1" s="1"/>
  <c r="F44" i="1"/>
  <c r="E16" i="1"/>
  <c r="D16" i="1"/>
  <c r="G15" i="1"/>
  <c r="F15" i="1"/>
  <c r="G14" i="1"/>
  <c r="F14" i="1"/>
  <c r="G13" i="1"/>
  <c r="F13" i="1"/>
  <c r="G12" i="1"/>
  <c r="F12" i="1"/>
  <c r="G11" i="1"/>
  <c r="F11" i="1"/>
  <c r="G9" i="1"/>
  <c r="F9" i="1"/>
  <c r="G8" i="1"/>
  <c r="F8" i="1"/>
  <c r="F16" i="1" l="1"/>
  <c r="G16" i="1"/>
  <c r="B18" i="1" s="1"/>
</calcChain>
</file>

<file path=xl/sharedStrings.xml><?xml version="1.0" encoding="utf-8"?>
<sst xmlns="http://schemas.openxmlformats.org/spreadsheetml/2006/main" count="137" uniqueCount="58">
  <si>
    <t>Student:</t>
  </si>
  <si>
    <t>Graduation Date:</t>
  </si>
  <si>
    <t>School</t>
  </si>
  <si>
    <t>Program of Study</t>
  </si>
  <si>
    <t>Year</t>
  </si>
  <si>
    <t>CSL</t>
  </si>
  <si>
    <t>PSL</t>
  </si>
  <si>
    <t>Total Annual Loans</t>
  </si>
  <si>
    <t>Potential Debt Reduction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</si>
  <si>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</si>
  <si>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</si>
  <si>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</si>
  <si>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</si>
  <si>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</si>
  <si>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</si>
  <si>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</si>
  <si>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</si>
  <si>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Total</t>
  </si>
  <si>
    <t>Debt Reduction Award</t>
  </si>
  <si>
    <t>Debt Reduction Grant Worksheet</t>
  </si>
  <si>
    <t>May 5, 2022</t>
  </si>
  <si>
    <t>St. Mary's University</t>
  </si>
  <si>
    <t>BSc</t>
  </si>
  <si>
    <t>She has 2 years of school before Aug. 1/18, which are eligible for $2,000 each year.</t>
  </si>
  <si>
    <t xml:space="preserve">She has 3 years of school after Aug. 1/18, which are eligible for $3,500 each year. </t>
  </si>
  <si>
    <t>However, she borrowed less than $3,500 in her 5th year, so the grant reduces to the amount she borrowed.</t>
  </si>
  <si>
    <t xml:space="preserve">Example #1:  </t>
  </si>
  <si>
    <t>Mary attended St. Mary's University from 2016/17 to 2021/22 and graduated with a Bachelor of Science on May 5, 2022.</t>
  </si>
  <si>
    <t>Example #2:</t>
  </si>
  <si>
    <t>James attended Holland College for two years. He started school in 2017/18, but took some time off before returning to school in 2020/21.</t>
  </si>
  <si>
    <t>James Gallant</t>
  </si>
  <si>
    <t>Jun. 30/21</t>
  </si>
  <si>
    <t>Holland College</t>
  </si>
  <si>
    <t>Computer Networking Tech Dip</t>
  </si>
  <si>
    <t>He has 1 year prior to Aug. 1/18, which is eligible for $2,000.</t>
  </si>
  <si>
    <t>He has 1 year after Aug. 1/18, which is eligible for $3,500.</t>
  </si>
  <si>
    <t>Example #3:</t>
  </si>
  <si>
    <t>He graduated with a Computer Networking Technology Diploma on June 30, 2021. James took a job in Halifax after graduation.</t>
  </si>
  <si>
    <t>James is eligible for a $5,500 debt reduction grant.</t>
  </si>
  <si>
    <t>He received a company transfer to PEI two years later in June 2023. He applied for a debt reduction grant in January 2024.</t>
  </si>
  <si>
    <t>MBA</t>
  </si>
  <si>
    <t>UPEI</t>
  </si>
  <si>
    <t>BBA</t>
  </si>
  <si>
    <t>BA Dip</t>
  </si>
  <si>
    <t xml:space="preserve">Jessica attended Holland College for 2 years from 2014/15 to 2015/16. She graduated with a Business Administration Diploma on June 21, 2016. </t>
  </si>
  <si>
    <t>She moved back to PEI after graduation and plans to go to school at the UPEI Vet College in Sept. 2022. She applied for a Debt Reduction Grant on Nov. 5, 2022.</t>
  </si>
  <si>
    <t>Jessica has completed 3 post-secondary programs in a row. She is eligible to apply for a debt reduction grant for all of them.</t>
  </si>
  <si>
    <t>She has 4 years prior to Aug. 1/18, which are eligible for $2,000 per year.</t>
  </si>
  <si>
    <t>Jessica MacDonald</t>
  </si>
  <si>
    <t>Mary Arsenault</t>
  </si>
  <si>
    <t>She opened her own business on PEI after graduation and applied for a debt reduction grant on Nov. 15/21.</t>
  </si>
  <si>
    <t>She continued her education at UPEI from 2020/21 to 2021/22 and graduated with a masters degree on May 15, 2021.</t>
  </si>
  <si>
    <t xml:space="preserve">Then she attended UPEI for 3 years from 2016/17 to 2018/19 and graduated with a Bachelor of Business Administration on May 18, 2019. </t>
  </si>
  <si>
    <t>Standard length of her program is 4 years + one year allowance = 4 + 1 = 5 years.  She would not be eligible for a debt reduction grant in her 6th year.</t>
  </si>
  <si>
    <t>Mary is eligible for a $13,890 debt reduction grant and Mary can apply for another debt reduction grant when she completes her veterinarian degree at UPEI.</t>
  </si>
  <si>
    <t xml:space="preserve">She has 3 years after Aug. 1/18, which are eligible for up to $3,500 per year. </t>
  </si>
  <si>
    <t>Jessica is eligible for a $14,689 debt reduction grant.</t>
  </si>
  <si>
    <t>May 15/21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</si>
</sst>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wrapText="1"/>
    </xf>
    <xf numFmtId="0" fontId="0" fillId="0" borderId="3" xfId="0" applyBorder="1"/>
    <xf numFmtId="5" fontId="0" fillId="0" borderId="3" xfId="0" applyNumberFormat="1" applyBorder="1"/>
    <xf numFmtId="0" fontId="1" fillId="2" borderId="5" xfId="0" applyFont="1" applyFill="1" applyBorder="1"/>
    <xf numFmtId="0" fontId="1" fillId="2" borderId="6" xfId="0" applyFont="1" applyFill="1" applyBorder="1"/>
    <xf numFmtId="5" fontId="1" fillId="2" borderId="6" xfId="0" applyNumberFormat="1" applyFont="1" applyFill="1" applyBorder="1"/>
    <xf numFmtId="0" fontId="1" fillId="2" borderId="0" xfId="0" applyFont="1" applyFill="1"/>
    <xf numFmtId="7" fontId="3" fillId="2" borderId="7" xfId="0" applyNumberFormat="1" applyFont="1" applyFill="1" applyBorder="1"/>
    <xf numFmtId="0" fontId="0" fillId="0" borderId="0" xfId="0" applyBorder="1"/>
    <xf numFmtId="15" fontId="0" fillId="0" borderId="0" xfId="0" quotePrefix="1" applyNumberFormat="1" applyAlignment="1">
      <alignment horizontal="left"/>
    </xf>
    <xf numFmtId="0" fontId="0" fillId="0" borderId="0" xfId="0" applyFill="1" applyBorder="1"/>
    <xf numFmtId="0" fontId="4" fillId="0" borderId="0" xfId="0" applyFont="1" applyBorder="1"/>
    <xf numFmtId="0" fontId="4" fillId="0" borderId="0" xfId="0" applyFont="1"/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wrapText="1"/>
    </xf>
    <xf numFmtId="5" fontId="0" fillId="0" borderId="10" xfId="0" applyNumberFormat="1" applyBorder="1"/>
    <xf numFmtId="5" fontId="1" fillId="2" borderId="8" xfId="0" applyNumberFormat="1" applyFont="1" applyFill="1" applyBorder="1"/>
    <xf numFmtId="0" fontId="1" fillId="0" borderId="0" xfId="0" applyFont="1" applyBorder="1" applyAlignment="1">
      <alignment wrapText="1"/>
    </xf>
    <xf numFmtId="5" fontId="0" fillId="0" borderId="0" xfId="0" applyNumberFormat="1" applyBorder="1"/>
    <xf numFmtId="5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5" fontId="0" fillId="0" borderId="0" xfId="0" applyNumberFormat="1" applyFill="1" applyBorder="1"/>
    <xf numFmtId="5" fontId="1" fillId="0" borderId="3" xfId="0" applyNumberFormat="1" applyFont="1" applyBorder="1"/>
  </cellXfs>
  <cellStyles count="1">
    <cellStyle name="Normal" xfId="0" builtinId="0"/>
  </cellStyles>
  <dxfs count="44"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9" formatCode="&quot;$&quot;#,##0_);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EF0C4-277A-45FC-8C4D-5CDD634A2944}" name="Table2" displayName="Table2" ref="A7:G16" totalsRowShown="0" headerRowDxfId="43" headerRowBorderDxfId="42" tableBorderDxfId="41" totalsRowBorderDxfId="40">
  <tableColumns count="7">
    <tableColumn id="1" xr3:uid="{0D4BCC75-274F-4A32-A51E-5DBC8D97229B}" name="School" dataDxfId="39"/>
    <tableColumn id="2" xr3:uid="{F83DAAAE-6CD3-4675-91C3-33607F4F2CC7}" name="Program of Study" dataDxfId="38"/>
    <tableColumn id="3" xr3:uid="{EDCBF677-20B9-4DA6-A832-56FAAF2FBCEA}" name="Year" dataDxfId="37"/>
    <tableColumn id="4" xr3:uid="{F088F110-971D-42CA-8255-30E7AB7501AB}" name="CSL" dataDxfId="36"/>
    <tableColumn id="5" xr3:uid="{7B52E1BC-4214-4518-BCE4-B399BEDE8759}" name="PSL" dataDxfId="35"/>
    <tableColumn id="6" xr3:uid="{262642EE-A5A6-4708-8310-E431E23955C2}" name="Total Annual Loans" dataDxfId="34"/>
    <tableColumn id="7" xr3:uid="{F073F506-394F-4CF7-B5DD-C34B4958FC74}" name="Potential Debt Reduction" dataDxfId="3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9819C5-78E8-4AA3-82D3-DFC87D4FA0D3}" name="Table23" displayName="Table23" ref="A35:G44" totalsRowShown="0" headerRowDxfId="32" headerRowBorderDxfId="31" tableBorderDxfId="30" totalsRowBorderDxfId="29">
  <tableColumns count="7">
    <tableColumn id="1" xr3:uid="{288EF51B-B39B-4995-8558-9F8A2D342EF4}" name="School" dataDxfId="28"/>
    <tableColumn id="2" xr3:uid="{68DA6EB7-679A-413C-86D3-F8562A233F01}" name="Program of Study" dataDxfId="27"/>
    <tableColumn id="3" xr3:uid="{0376F490-A167-43A1-994C-D16EFAC3A685}" name="Year" dataDxfId="26"/>
    <tableColumn id="4" xr3:uid="{7FB0FAD3-DF4C-4E01-A80C-D617F0683CA5}" name="CSL" dataDxfId="25"/>
    <tableColumn id="5" xr3:uid="{504529A3-78CA-40BD-8D64-E9D396E344E1}" name="PSL" dataDxfId="24"/>
    <tableColumn id="6" xr3:uid="{1B30047A-1769-421C-8526-9D05FB703925}" name="Total Annual Loans" dataDxfId="23"/>
    <tableColumn id="7" xr3:uid="{598648C5-A0D5-4A9F-8179-F2E8B93E7E7C}" name="Potential Debt Reduction" dataDxfId="2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3B3DF5-CCA1-42BE-8DC5-36182DDF3A62}" name="Table234" displayName="Table234" ref="A62:G71" totalsRowShown="0" headerRowDxfId="21" headerRowBorderDxfId="20" tableBorderDxfId="19" totalsRowBorderDxfId="18">
  <tableColumns count="7">
    <tableColumn id="1" xr3:uid="{5F33A6A2-7FF3-41B5-8578-9E68C8F5294E}" name="School" dataDxfId="17"/>
    <tableColumn id="2" xr3:uid="{7C21DFC9-9BDC-4ED7-AF63-EB303FA120D7}" name="Program of Study" dataDxfId="16"/>
    <tableColumn id="3" xr3:uid="{82289F4C-5A5E-48C0-A00C-05F8E8E5C247}" name="Year" dataDxfId="15"/>
    <tableColumn id="4" xr3:uid="{5AC01624-79BC-4D5F-A8D4-C965A138C385}" name="CSL" dataDxfId="14"/>
    <tableColumn id="5" xr3:uid="{BD8C7143-083D-4343-A8BD-21F093D16467}" name="PSL" dataDxfId="13"/>
    <tableColumn id="6" xr3:uid="{BC1F6379-1FEB-430F-86F7-8BC2D987CFA7}" name="Total Annual Loans" dataDxfId="12"/>
    <tableColumn id="7" xr3:uid="{9A411CA4-762A-4402-A04B-320A8C0B2FF2}" name="Potential Debt Reduction" dataDxfId="1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72DFB4-E430-40B1-82E0-08DF8677FC73}" name="Table2345" displayName="Table2345" ref="A91:G100" totalsRowShown="0" headerRowDxfId="10" headerRowBorderDxfId="9" tableBorderDxfId="8" totalsRowBorderDxfId="7">
  <tableColumns count="7">
    <tableColumn id="1" xr3:uid="{CEDDA871-DBA8-4EA0-A0B2-D5CCF2BAD599}" name="School" dataDxfId="6"/>
    <tableColumn id="2" xr3:uid="{CD93169D-0C04-4A10-BB64-D4FB98C2DF71}" name="Program of Study" dataDxfId="5"/>
    <tableColumn id="3" xr3:uid="{BEA26C6E-1C6F-49A1-A9EF-BFF2FF0FC4D1}" name="Year" dataDxfId="4"/>
    <tableColumn id="4" xr3:uid="{BF7D3833-6BD7-4780-8F6F-59B347275833}" name="CSL" dataDxfId="3"/>
    <tableColumn id="5" xr3:uid="{98C6AF90-C225-4387-929A-AD8877AB9BE0}" name="PSL" dataDxfId="2"/>
    <tableColumn id="6" xr3:uid="{4086A5E7-7ECD-4A57-9322-304AA4C81078}" name="Total Annual Loans" dataDxfId="1"/>
    <tableColumn id="7" xr3:uid="{A5F47F26-43FA-4AAB-8B51-0DABFEE1640D}" name="Potential Debt Reduc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4A47-8E65-4F91-89FE-1EF7B51346A7}">
  <dimension ref="A1:H103"/>
  <sheetViews>
    <sheetView tabSelected="1" workbookViewId="0">
      <selection activeCell="A20" sqref="A20"/>
    </sheetView>
  </sheetViews>
  <sheetFormatPr defaultRowHeight="14.4" x14ac:dyDescent="0.3"/>
  <cols>
    <col min="1" max="1" width="22" customWidth="1"/>
    <col min="2" max="2" width="12.88671875" customWidth="1"/>
    <col min="4" max="7" width="12.6640625" customWidth="1"/>
    <col min="8" max="8" width="14.6640625" customWidth="1"/>
  </cols>
  <sheetData>
    <row r="1" spans="1:8" ht="18" x14ac:dyDescent="0.35">
      <c r="A1" s="25" t="s">
        <v>19</v>
      </c>
      <c r="B1" s="25"/>
      <c r="C1" s="25"/>
      <c r="D1" s="25"/>
      <c r="E1" s="25"/>
      <c r="F1" s="25"/>
      <c r="G1" s="25"/>
      <c r="H1" s="25"/>
    </row>
    <row r="3" spans="1:8" x14ac:dyDescent="0.3">
      <c r="A3" s="1" t="s">
        <v>0</v>
      </c>
    </row>
    <row r="4" spans="1:8" x14ac:dyDescent="0.3">
      <c r="A4" s="1"/>
      <c r="B4" s="2"/>
      <c r="D4" s="1"/>
    </row>
    <row r="5" spans="1:8" x14ac:dyDescent="0.3">
      <c r="A5" s="1" t="s">
        <v>1</v>
      </c>
      <c r="B5" s="2"/>
      <c r="G5" s="1"/>
      <c r="H5" s="1"/>
    </row>
    <row r="7" spans="1:8" ht="43.2" x14ac:dyDescent="0.3">
      <c r="A7" s="3" t="s">
        <v>2</v>
      </c>
      <c r="B7" s="4" t="s">
        <v>3</v>
      </c>
      <c r="C7" s="5" t="s">
        <v>4</v>
      </c>
      <c r="D7" s="5" t="s">
        <v>5</v>
      </c>
      <c r="E7" s="5" t="s">
        <v>6</v>
      </c>
      <c r="F7" s="4" t="s">
        <v>7</v>
      </c>
      <c r="G7" s="26" t="s">
        <v>8</v>
      </c>
      <c r="H7" s="32"/>
    </row>
    <row r="8" spans="1:8" x14ac:dyDescent="0.3">
      <c r="A8" s="6"/>
      <c r="B8" s="7"/>
      <c r="C8" s="8" t="s">
        <v>9</v>
      </c>
      <c r="D8" s="9"/>
      <c r="E8" s="9"/>
      <c r="F8" s="9">
        <f>D8+E8</f>
        <v>0</v>
      </c>
      <c r="G8" s="27">
        <f>IF(E8&lt;2000, E8,2000)</f>
        <v>0</v>
      </c>
      <c r="H8" s="33"/>
    </row>
    <row r="9" spans="1:8" x14ac:dyDescent="0.3">
      <c r="A9" s="6"/>
      <c r="B9" s="7"/>
      <c r="C9" s="8" t="s">
        <v>10</v>
      </c>
      <c r="D9" s="9"/>
      <c r="E9" s="9"/>
      <c r="F9" s="9">
        <f>D9+E9</f>
        <v>0</v>
      </c>
      <c r="G9" s="27">
        <f>IF(E9&lt;2000, E9,2000)</f>
        <v>0</v>
      </c>
      <c r="H9" s="33"/>
    </row>
    <row r="10" spans="1:8" x14ac:dyDescent="0.3">
      <c r="A10" s="6"/>
      <c r="B10" s="7"/>
      <c r="C10" s="8" t="s">
        <v>11</v>
      </c>
      <c r="D10" s="9"/>
      <c r="E10" s="9"/>
      <c r="F10" s="9">
        <f t="shared" ref="F10:F15" si="0">D10+E10</f>
        <v>0</v>
      </c>
      <c r="G10" s="27">
        <f>IF(E10&lt;2000, E10,2000)</f>
        <v>0</v>
      </c>
      <c r="H10" s="33"/>
    </row>
    <row r="11" spans="1:8" x14ac:dyDescent="0.3">
      <c r="A11" s="6"/>
      <c r="B11" s="7"/>
      <c r="C11" s="8" t="s">
        <v>12</v>
      </c>
      <c r="D11" s="9"/>
      <c r="E11" s="9"/>
      <c r="F11" s="9">
        <f t="shared" si="0"/>
        <v>0</v>
      </c>
      <c r="G11" s="27">
        <f>IF(E11&lt;2000, E11,2000)</f>
        <v>0</v>
      </c>
      <c r="H11" s="33"/>
    </row>
    <row r="12" spans="1:8" x14ac:dyDescent="0.3">
      <c r="A12" s="6"/>
      <c r="B12" s="7"/>
      <c r="C12" s="8" t="s">
        <v>13</v>
      </c>
      <c r="D12" s="9"/>
      <c r="E12" s="9"/>
      <c r="F12" s="9">
        <f t="shared" si="0"/>
        <v>0</v>
      </c>
      <c r="G12" s="27">
        <f>IF(E12&lt;3500,E12,3500)</f>
        <v>0</v>
      </c>
      <c r="H12" s="33"/>
    </row>
    <row r="13" spans="1:8" x14ac:dyDescent="0.3">
      <c r="A13" s="6"/>
      <c r="B13" s="7"/>
      <c r="C13" s="8" t="s">
        <v>14</v>
      </c>
      <c r="D13" s="9"/>
      <c r="E13" s="9"/>
      <c r="F13" s="9">
        <f t="shared" si="0"/>
        <v>0</v>
      </c>
      <c r="G13" s="27">
        <f>IF(E13&lt;3500,E13,3500)</f>
        <v>0</v>
      </c>
      <c r="H13" s="33"/>
    </row>
    <row r="14" spans="1:8" x14ac:dyDescent="0.3">
      <c r="A14" s="6"/>
      <c r="B14" s="7"/>
      <c r="C14" s="8" t="s">
        <v>15</v>
      </c>
      <c r="D14" s="9"/>
      <c r="E14" s="9"/>
      <c r="F14" s="9">
        <f t="shared" si="0"/>
        <v>0</v>
      </c>
      <c r="G14" s="27">
        <f>IF(E14&lt;3500,E14,3500)</f>
        <v>0</v>
      </c>
      <c r="H14" s="33"/>
    </row>
    <row r="15" spans="1:8" x14ac:dyDescent="0.3">
      <c r="A15" s="6"/>
      <c r="B15" s="8"/>
      <c r="C15" s="8" t="s">
        <v>16</v>
      </c>
      <c r="D15" s="9"/>
      <c r="E15" s="9"/>
      <c r="F15" s="9">
        <f t="shared" si="0"/>
        <v>0</v>
      </c>
      <c r="G15" s="27">
        <f>IF(E15&lt;3500,E15,3500)</f>
        <v>0</v>
      </c>
      <c r="H15" s="33"/>
    </row>
    <row r="16" spans="1:8" x14ac:dyDescent="0.3">
      <c r="A16" s="10" t="s">
        <v>17</v>
      </c>
      <c r="B16" s="11"/>
      <c r="C16" s="11"/>
      <c r="D16" s="12">
        <f>SUM(D8:D15)</f>
        <v>0</v>
      </c>
      <c r="E16" s="12">
        <f>SUM(E8:E15)</f>
        <v>0</v>
      </c>
      <c r="F16" s="12">
        <f>SUM(F8:F15)</f>
        <v>0</v>
      </c>
      <c r="G16" s="28">
        <f>SUM(G8:G15)</f>
        <v>0</v>
      </c>
      <c r="H16" s="31"/>
    </row>
    <row r="18" spans="1:8" ht="15" thickBot="1" x14ac:dyDescent="0.35">
      <c r="A18" s="13" t="s">
        <v>18</v>
      </c>
      <c r="B18" s="14">
        <f>G16</f>
        <v>0</v>
      </c>
      <c r="E18" s="1"/>
    </row>
    <row r="19" spans="1:8" ht="15" thickTop="1" x14ac:dyDescent="0.3"/>
    <row r="20" spans="1:8" x14ac:dyDescent="0.3">
      <c r="A20" s="15"/>
      <c r="B20" s="15"/>
      <c r="C20" s="15"/>
      <c r="D20" s="15"/>
      <c r="E20" s="15"/>
      <c r="F20" s="15"/>
      <c r="G20" s="15"/>
      <c r="H20" s="15"/>
    </row>
    <row r="21" spans="1:8" x14ac:dyDescent="0.3">
      <c r="A21" s="15"/>
      <c r="B21" s="15"/>
      <c r="C21" s="15"/>
      <c r="D21" s="15"/>
      <c r="E21" s="15"/>
      <c r="F21" s="15"/>
      <c r="G21" s="15"/>
      <c r="H21" s="15"/>
    </row>
    <row r="22" spans="1:8" ht="15.6" x14ac:dyDescent="0.3">
      <c r="A22" s="18" t="s">
        <v>26</v>
      </c>
      <c r="B22" s="15"/>
      <c r="C22" s="15"/>
      <c r="D22" s="15"/>
      <c r="E22" s="15"/>
      <c r="F22" s="15"/>
      <c r="G22" s="15"/>
      <c r="H22" s="15"/>
    </row>
    <row r="23" spans="1:8" x14ac:dyDescent="0.3">
      <c r="A23" s="22" t="s">
        <v>27</v>
      </c>
      <c r="B23" s="15"/>
      <c r="C23" s="15"/>
      <c r="D23" s="15"/>
      <c r="E23" s="15"/>
      <c r="F23" s="15"/>
      <c r="G23" s="15"/>
      <c r="H23" s="15"/>
    </row>
    <row r="24" spans="1:8" x14ac:dyDescent="0.3">
      <c r="A24" s="22" t="s">
        <v>45</v>
      </c>
      <c r="B24" s="15"/>
      <c r="C24" s="15"/>
      <c r="D24" s="15"/>
      <c r="E24" s="15"/>
      <c r="F24" s="15"/>
      <c r="G24" s="15"/>
      <c r="H24" s="15"/>
    </row>
    <row r="25" spans="1:8" x14ac:dyDescent="0.3">
      <c r="A25" s="22" t="s">
        <v>53</v>
      </c>
      <c r="B25" s="15"/>
      <c r="C25" s="15"/>
      <c r="D25" s="15"/>
      <c r="E25" s="15"/>
      <c r="F25" s="15"/>
      <c r="G25" s="15"/>
      <c r="H25" s="15"/>
    </row>
    <row r="26" spans="1:8" x14ac:dyDescent="0.3">
      <c r="A26" s="22" t="s">
        <v>23</v>
      </c>
      <c r="B26" s="15"/>
      <c r="C26" s="15"/>
      <c r="D26" s="15"/>
      <c r="E26" s="15"/>
      <c r="F26" s="15"/>
      <c r="G26" s="15"/>
      <c r="H26" s="15"/>
    </row>
    <row r="27" spans="1:8" x14ac:dyDescent="0.3">
      <c r="A27" s="23" t="s">
        <v>24</v>
      </c>
      <c r="B27" s="15"/>
      <c r="C27" s="15"/>
      <c r="D27" s="15"/>
      <c r="E27" s="15"/>
      <c r="F27" s="15"/>
      <c r="G27" s="15"/>
      <c r="H27" s="15"/>
    </row>
    <row r="28" spans="1:8" x14ac:dyDescent="0.3">
      <c r="A28" s="23" t="s">
        <v>25</v>
      </c>
      <c r="B28" s="15"/>
      <c r="C28" s="15"/>
      <c r="D28" s="15"/>
      <c r="E28" s="15"/>
      <c r="F28" s="15"/>
      <c r="G28" s="15"/>
      <c r="H28" s="15"/>
    </row>
    <row r="29" spans="1:8" x14ac:dyDescent="0.3">
      <c r="A29" s="23" t="s">
        <v>54</v>
      </c>
      <c r="B29" s="15"/>
      <c r="C29" s="15"/>
      <c r="D29" s="15"/>
      <c r="E29" s="15"/>
      <c r="F29" s="15"/>
      <c r="G29" s="15"/>
      <c r="H29" s="15"/>
    </row>
    <row r="31" spans="1:8" x14ac:dyDescent="0.3">
      <c r="A31" s="1" t="s">
        <v>0</v>
      </c>
      <c r="B31" t="s">
        <v>49</v>
      </c>
    </row>
    <row r="32" spans="1:8" x14ac:dyDescent="0.3">
      <c r="A32" s="1"/>
      <c r="B32" s="2"/>
      <c r="D32" s="1"/>
    </row>
    <row r="33" spans="1:8" x14ac:dyDescent="0.3">
      <c r="A33" s="1" t="s">
        <v>1</v>
      </c>
      <c r="B33" s="16" t="s">
        <v>20</v>
      </c>
      <c r="G33" s="1"/>
      <c r="H33" s="1"/>
    </row>
    <row r="35" spans="1:8" ht="43.2" x14ac:dyDescent="0.3">
      <c r="A35" s="3" t="s">
        <v>2</v>
      </c>
      <c r="B35" s="4" t="s">
        <v>3</v>
      </c>
      <c r="C35" s="5" t="s">
        <v>4</v>
      </c>
      <c r="D35" s="5" t="s">
        <v>5</v>
      </c>
      <c r="E35" s="5" t="s">
        <v>6</v>
      </c>
      <c r="F35" s="4" t="s">
        <v>7</v>
      </c>
      <c r="G35" s="26" t="s">
        <v>8</v>
      </c>
      <c r="H35" s="32"/>
    </row>
    <row r="36" spans="1:8" x14ac:dyDescent="0.3">
      <c r="A36" s="6"/>
      <c r="B36" s="7"/>
      <c r="C36" s="8" t="s">
        <v>9</v>
      </c>
      <c r="D36" s="9"/>
      <c r="E36" s="34"/>
      <c r="F36" s="9">
        <f>D36+E36</f>
        <v>0</v>
      </c>
      <c r="G36" s="27">
        <f>IF(E36&lt;2000, E36,2000)</f>
        <v>0</v>
      </c>
      <c r="H36" s="33"/>
    </row>
    <row r="37" spans="1:8" x14ac:dyDescent="0.3">
      <c r="A37" s="6"/>
      <c r="B37" s="7"/>
      <c r="C37" s="8" t="s">
        <v>10</v>
      </c>
      <c r="D37" s="9"/>
      <c r="E37" s="34"/>
      <c r="F37" s="9">
        <f>D37+E37</f>
        <v>0</v>
      </c>
      <c r="G37" s="27">
        <f>IF(E37&lt;2000, E37,2000)</f>
        <v>0</v>
      </c>
      <c r="H37" s="33"/>
    </row>
    <row r="38" spans="1:8" x14ac:dyDescent="0.3">
      <c r="A38" s="6" t="s">
        <v>21</v>
      </c>
      <c r="B38" s="7" t="s">
        <v>22</v>
      </c>
      <c r="C38" s="8" t="s">
        <v>11</v>
      </c>
      <c r="D38" s="9">
        <v>7140</v>
      </c>
      <c r="E38" s="34">
        <v>5610</v>
      </c>
      <c r="F38" s="9">
        <f t="shared" ref="F38:F43" si="1">D38+E38</f>
        <v>12750</v>
      </c>
      <c r="G38" s="27">
        <f>IF(E38&lt;2000, E38,2000)</f>
        <v>2000</v>
      </c>
      <c r="H38" s="33"/>
    </row>
    <row r="39" spans="1:8" x14ac:dyDescent="0.3">
      <c r="A39" s="6" t="s">
        <v>21</v>
      </c>
      <c r="B39" s="7" t="s">
        <v>22</v>
      </c>
      <c r="C39" s="8" t="s">
        <v>12</v>
      </c>
      <c r="D39" s="9">
        <v>7140</v>
      </c>
      <c r="E39" s="34">
        <v>5610</v>
      </c>
      <c r="F39" s="9">
        <f t="shared" si="1"/>
        <v>12750</v>
      </c>
      <c r="G39" s="27">
        <f>IF(E39&lt;2000, E39,2000)</f>
        <v>2000</v>
      </c>
      <c r="H39" s="33"/>
    </row>
    <row r="40" spans="1:8" x14ac:dyDescent="0.3">
      <c r="A40" s="6" t="s">
        <v>21</v>
      </c>
      <c r="B40" s="7" t="s">
        <v>22</v>
      </c>
      <c r="C40" s="8" t="s">
        <v>13</v>
      </c>
      <c r="D40" s="9">
        <v>7140</v>
      </c>
      <c r="E40" s="34">
        <v>5100</v>
      </c>
      <c r="F40" s="9">
        <f t="shared" si="1"/>
        <v>12240</v>
      </c>
      <c r="G40" s="27">
        <f>IF(E40&lt;3500,E40,3500)</f>
        <v>3500</v>
      </c>
      <c r="H40" s="33"/>
    </row>
    <row r="41" spans="1:8" x14ac:dyDescent="0.3">
      <c r="A41" s="6" t="s">
        <v>21</v>
      </c>
      <c r="B41" s="7" t="s">
        <v>22</v>
      </c>
      <c r="C41" s="8" t="s">
        <v>14</v>
      </c>
      <c r="D41" s="9">
        <v>7140</v>
      </c>
      <c r="E41" s="34">
        <v>4760</v>
      </c>
      <c r="F41" s="9">
        <f t="shared" si="1"/>
        <v>11900</v>
      </c>
      <c r="G41" s="27">
        <f>IF(E41&lt;3500,E41,3500)</f>
        <v>3500</v>
      </c>
      <c r="H41" s="33"/>
    </row>
    <row r="42" spans="1:8" x14ac:dyDescent="0.3">
      <c r="A42" s="6" t="s">
        <v>21</v>
      </c>
      <c r="B42" s="7" t="s">
        <v>22</v>
      </c>
      <c r="C42" s="8" t="s">
        <v>15</v>
      </c>
      <c r="D42" s="9">
        <v>7140</v>
      </c>
      <c r="E42" s="34">
        <v>2890</v>
      </c>
      <c r="F42" s="9">
        <f t="shared" si="1"/>
        <v>10030</v>
      </c>
      <c r="G42" s="27">
        <f>IF(E42&lt;3500,E42,3500)</f>
        <v>2890</v>
      </c>
      <c r="H42" s="33"/>
    </row>
    <row r="43" spans="1:8" x14ac:dyDescent="0.3">
      <c r="A43" s="6" t="s">
        <v>21</v>
      </c>
      <c r="B43" s="7" t="s">
        <v>22</v>
      </c>
      <c r="C43" s="8" t="s">
        <v>16</v>
      </c>
      <c r="D43" s="9">
        <v>7140</v>
      </c>
      <c r="E43" s="34">
        <v>5100</v>
      </c>
      <c r="F43" s="9">
        <f t="shared" si="1"/>
        <v>12240</v>
      </c>
      <c r="G43" s="27">
        <v>0</v>
      </c>
      <c r="H43" s="33"/>
    </row>
    <row r="44" spans="1:8" x14ac:dyDescent="0.3">
      <c r="A44" s="10" t="s">
        <v>17</v>
      </c>
      <c r="B44" s="11"/>
      <c r="C44" s="11"/>
      <c r="D44" s="12">
        <f>SUM(D36:D43)</f>
        <v>42840</v>
      </c>
      <c r="E44" s="12">
        <f>SUM(E36:E43)</f>
        <v>29070</v>
      </c>
      <c r="F44" s="12">
        <f>SUM(F36:F43)</f>
        <v>71910</v>
      </c>
      <c r="G44" s="28">
        <f>SUM(G36:G43)</f>
        <v>13890</v>
      </c>
      <c r="H44" s="31"/>
    </row>
    <row r="46" spans="1:8" ht="15" thickBot="1" x14ac:dyDescent="0.35">
      <c r="A46" s="13" t="s">
        <v>18</v>
      </c>
      <c r="B46" s="14">
        <f>G44</f>
        <v>13890</v>
      </c>
      <c r="E46" s="1"/>
    </row>
    <row r="47" spans="1:8" ht="15" thickTop="1" x14ac:dyDescent="0.3"/>
    <row r="50" spans="1:8" ht="15.6" x14ac:dyDescent="0.3">
      <c r="A50" s="19" t="s">
        <v>28</v>
      </c>
    </row>
    <row r="51" spans="1:8" x14ac:dyDescent="0.3">
      <c r="A51" s="24" t="s">
        <v>29</v>
      </c>
    </row>
    <row r="52" spans="1:8" x14ac:dyDescent="0.3">
      <c r="A52" s="24" t="s">
        <v>37</v>
      </c>
    </row>
    <row r="53" spans="1:8" x14ac:dyDescent="0.3">
      <c r="A53" s="24" t="s">
        <v>39</v>
      </c>
    </row>
    <row r="54" spans="1:8" x14ac:dyDescent="0.3">
      <c r="A54" s="24" t="s">
        <v>34</v>
      </c>
    </row>
    <row r="55" spans="1:8" x14ac:dyDescent="0.3">
      <c r="A55" s="24" t="s">
        <v>35</v>
      </c>
    </row>
    <row r="56" spans="1:8" x14ac:dyDescent="0.3">
      <c r="A56" s="24" t="s">
        <v>38</v>
      </c>
    </row>
    <row r="58" spans="1:8" x14ac:dyDescent="0.3">
      <c r="A58" s="1" t="s">
        <v>0</v>
      </c>
      <c r="B58" t="s">
        <v>30</v>
      </c>
    </row>
    <row r="59" spans="1:8" x14ac:dyDescent="0.3">
      <c r="A59" s="1"/>
      <c r="B59" s="2"/>
      <c r="D59" s="1"/>
    </row>
    <row r="60" spans="1:8" x14ac:dyDescent="0.3">
      <c r="A60" s="1" t="s">
        <v>1</v>
      </c>
      <c r="B60" s="16" t="s">
        <v>31</v>
      </c>
      <c r="G60" s="1"/>
      <c r="H60" s="1"/>
    </row>
    <row r="62" spans="1:8" ht="43.2" x14ac:dyDescent="0.3">
      <c r="A62" s="3" t="s">
        <v>2</v>
      </c>
      <c r="B62" s="4" t="s">
        <v>3</v>
      </c>
      <c r="C62" s="5" t="s">
        <v>4</v>
      </c>
      <c r="D62" s="5" t="s">
        <v>5</v>
      </c>
      <c r="E62" s="5" t="s">
        <v>6</v>
      </c>
      <c r="F62" s="4" t="s">
        <v>7</v>
      </c>
      <c r="G62" s="26" t="s">
        <v>8</v>
      </c>
      <c r="H62" s="29"/>
    </row>
    <row r="63" spans="1:8" x14ac:dyDescent="0.3">
      <c r="A63" s="6"/>
      <c r="B63" s="7"/>
      <c r="C63" s="8" t="s">
        <v>9</v>
      </c>
      <c r="D63" s="9"/>
      <c r="E63" s="34"/>
      <c r="F63" s="9">
        <f>D63+E63</f>
        <v>0</v>
      </c>
      <c r="G63" s="27">
        <f>IF(E63&lt;2000, E63,2000)</f>
        <v>0</v>
      </c>
      <c r="H63" s="30"/>
    </row>
    <row r="64" spans="1:8" x14ac:dyDescent="0.3">
      <c r="A64" s="6"/>
      <c r="B64" s="7"/>
      <c r="C64" s="8" t="s">
        <v>10</v>
      </c>
      <c r="D64" s="9"/>
      <c r="E64" s="34"/>
      <c r="F64" s="9">
        <f>D64+E64</f>
        <v>0</v>
      </c>
      <c r="G64" s="27">
        <f>IF(E64&lt;2000, E64,2000)</f>
        <v>0</v>
      </c>
      <c r="H64" s="30"/>
    </row>
    <row r="65" spans="1:8" x14ac:dyDescent="0.3">
      <c r="A65" s="6"/>
      <c r="B65" s="7"/>
      <c r="C65" s="8" t="s">
        <v>11</v>
      </c>
      <c r="D65" s="9"/>
      <c r="E65" s="34"/>
      <c r="F65" s="9">
        <f t="shared" ref="F65:F70" si="2">D65+E65</f>
        <v>0</v>
      </c>
      <c r="G65" s="27">
        <f>IF(E65&lt;2000, E65,2000)</f>
        <v>0</v>
      </c>
      <c r="H65" s="30"/>
    </row>
    <row r="66" spans="1:8" ht="43.2" x14ac:dyDescent="0.3">
      <c r="A66" s="6" t="s">
        <v>32</v>
      </c>
      <c r="B66" s="7" t="s">
        <v>33</v>
      </c>
      <c r="C66" s="8" t="s">
        <v>12</v>
      </c>
      <c r="D66" s="9">
        <v>7140</v>
      </c>
      <c r="E66" s="34">
        <v>2890</v>
      </c>
      <c r="F66" s="9">
        <f t="shared" si="2"/>
        <v>10030</v>
      </c>
      <c r="G66" s="27">
        <f>IF(E66&lt;2000, E66,2000)</f>
        <v>2000</v>
      </c>
      <c r="H66" s="30"/>
    </row>
    <row r="67" spans="1:8" x14ac:dyDescent="0.3">
      <c r="A67" s="20"/>
      <c r="B67" s="21"/>
      <c r="C67" s="8" t="s">
        <v>13</v>
      </c>
      <c r="D67" s="9"/>
      <c r="E67" s="34"/>
      <c r="F67" s="9">
        <f t="shared" si="2"/>
        <v>0</v>
      </c>
      <c r="G67" s="27">
        <f>IF(E67&lt;3500,E67,3500)</f>
        <v>0</v>
      </c>
      <c r="H67" s="30"/>
    </row>
    <row r="68" spans="1:8" x14ac:dyDescent="0.3">
      <c r="A68" s="6"/>
      <c r="B68" s="7"/>
      <c r="C68" s="8" t="s">
        <v>14</v>
      </c>
      <c r="D68" s="9"/>
      <c r="E68" s="34"/>
      <c r="F68" s="9">
        <f t="shared" si="2"/>
        <v>0</v>
      </c>
      <c r="G68" s="27">
        <f>IF(E68&lt;3500,E68,3500)</f>
        <v>0</v>
      </c>
      <c r="H68" s="30"/>
    </row>
    <row r="69" spans="1:8" ht="43.2" x14ac:dyDescent="0.3">
      <c r="A69" s="6" t="s">
        <v>32</v>
      </c>
      <c r="B69" s="7" t="s">
        <v>33</v>
      </c>
      <c r="C69" s="8" t="s">
        <v>15</v>
      </c>
      <c r="D69" s="9">
        <v>7140</v>
      </c>
      <c r="E69" s="34">
        <v>5780</v>
      </c>
      <c r="F69" s="9">
        <f t="shared" si="2"/>
        <v>12920</v>
      </c>
      <c r="G69" s="27">
        <f>IF(E69&lt;3500,E69,3500)</f>
        <v>3500</v>
      </c>
      <c r="H69" s="30"/>
    </row>
    <row r="70" spans="1:8" x14ac:dyDescent="0.3">
      <c r="A70" s="6"/>
      <c r="B70" s="7"/>
      <c r="C70" s="8" t="s">
        <v>16</v>
      </c>
      <c r="D70" s="9"/>
      <c r="E70" s="9"/>
      <c r="F70" s="9">
        <f t="shared" si="2"/>
        <v>0</v>
      </c>
      <c r="G70" s="27">
        <v>0</v>
      </c>
      <c r="H70" s="30"/>
    </row>
    <row r="71" spans="1:8" x14ac:dyDescent="0.3">
      <c r="A71" s="10" t="s">
        <v>17</v>
      </c>
      <c r="B71" s="11"/>
      <c r="C71" s="11"/>
      <c r="D71" s="12">
        <f>SUM(D63:D70)</f>
        <v>14280</v>
      </c>
      <c r="E71" s="12">
        <f>SUM(E63:E70)</f>
        <v>8670</v>
      </c>
      <c r="F71" s="12">
        <f>SUM(F63:F70)</f>
        <v>22950</v>
      </c>
      <c r="G71" s="28">
        <f>SUM(G63:G70)</f>
        <v>5500</v>
      </c>
      <c r="H71" s="31"/>
    </row>
    <row r="73" spans="1:8" ht="15" thickBot="1" x14ac:dyDescent="0.35">
      <c r="A73" s="13" t="s">
        <v>18</v>
      </c>
      <c r="B73" s="14">
        <f>G71</f>
        <v>5500</v>
      </c>
    </row>
    <row r="74" spans="1:8" ht="15" thickTop="1" x14ac:dyDescent="0.3"/>
    <row r="77" spans="1:8" ht="15.6" x14ac:dyDescent="0.3">
      <c r="A77" s="19" t="s">
        <v>36</v>
      </c>
    </row>
    <row r="78" spans="1:8" x14ac:dyDescent="0.3">
      <c r="A78" s="24" t="s">
        <v>44</v>
      </c>
    </row>
    <row r="79" spans="1:8" x14ac:dyDescent="0.3">
      <c r="A79" s="24" t="s">
        <v>52</v>
      </c>
    </row>
    <row r="80" spans="1:8" x14ac:dyDescent="0.3">
      <c r="A80" s="24" t="s">
        <v>51</v>
      </c>
    </row>
    <row r="81" spans="1:8" x14ac:dyDescent="0.3">
      <c r="A81" s="24" t="s">
        <v>50</v>
      </c>
    </row>
    <row r="82" spans="1:8" x14ac:dyDescent="0.3">
      <c r="A82" s="24" t="s">
        <v>46</v>
      </c>
    </row>
    <row r="83" spans="1:8" x14ac:dyDescent="0.3">
      <c r="A83" s="24" t="s">
        <v>47</v>
      </c>
    </row>
    <row r="84" spans="1:8" x14ac:dyDescent="0.3">
      <c r="A84" s="23" t="s">
        <v>55</v>
      </c>
    </row>
    <row r="85" spans="1:8" x14ac:dyDescent="0.3">
      <c r="A85" s="23" t="s">
        <v>56</v>
      </c>
    </row>
    <row r="86" spans="1:8" x14ac:dyDescent="0.3">
      <c r="A86" s="17"/>
    </row>
    <row r="87" spans="1:8" x14ac:dyDescent="0.3">
      <c r="A87" s="1" t="s">
        <v>0</v>
      </c>
      <c r="B87" t="s">
        <v>48</v>
      </c>
    </row>
    <row r="88" spans="1:8" x14ac:dyDescent="0.3">
      <c r="A88" s="1"/>
      <c r="B88" s="2"/>
      <c r="D88" s="1"/>
    </row>
    <row r="89" spans="1:8" x14ac:dyDescent="0.3">
      <c r="A89" s="1" t="s">
        <v>1</v>
      </c>
      <c r="B89" s="16" t="s">
        <v>57</v>
      </c>
      <c r="G89" s="1"/>
      <c r="H89" s="1"/>
    </row>
    <row r="91" spans="1:8" ht="43.2" x14ac:dyDescent="0.3">
      <c r="A91" s="3" t="s">
        <v>2</v>
      </c>
      <c r="B91" s="4" t="s">
        <v>3</v>
      </c>
      <c r="C91" s="5" t="s">
        <v>4</v>
      </c>
      <c r="D91" s="5" t="s">
        <v>5</v>
      </c>
      <c r="E91" s="5" t="s">
        <v>6</v>
      </c>
      <c r="F91" s="4" t="s">
        <v>7</v>
      </c>
      <c r="G91" s="26" t="s">
        <v>8</v>
      </c>
      <c r="H91" s="29"/>
    </row>
    <row r="92" spans="1:8" x14ac:dyDescent="0.3">
      <c r="A92" s="6" t="s">
        <v>32</v>
      </c>
      <c r="B92" s="7" t="s">
        <v>43</v>
      </c>
      <c r="C92" s="8" t="s">
        <v>9</v>
      </c>
      <c r="D92" s="9">
        <v>7140</v>
      </c>
      <c r="E92" s="34">
        <v>5440</v>
      </c>
      <c r="F92" s="9">
        <f>D92+E92</f>
        <v>12580</v>
      </c>
      <c r="G92" s="27">
        <f>IF(E92&lt;2000, E92,2000)</f>
        <v>2000</v>
      </c>
      <c r="H92" s="30"/>
    </row>
    <row r="93" spans="1:8" x14ac:dyDescent="0.3">
      <c r="A93" s="20" t="s">
        <v>32</v>
      </c>
      <c r="B93" s="21" t="s">
        <v>43</v>
      </c>
      <c r="C93" s="8" t="s">
        <v>10</v>
      </c>
      <c r="D93" s="9">
        <v>7140</v>
      </c>
      <c r="E93" s="34">
        <v>1500</v>
      </c>
      <c r="F93" s="9">
        <f>D93+E93</f>
        <v>8640</v>
      </c>
      <c r="G93" s="27">
        <f>IF(E93&lt;2000, E93,2000)</f>
        <v>1500</v>
      </c>
      <c r="H93" s="30"/>
    </row>
    <row r="94" spans="1:8" x14ac:dyDescent="0.3">
      <c r="A94" s="20" t="s">
        <v>41</v>
      </c>
      <c r="B94" s="21" t="s">
        <v>42</v>
      </c>
      <c r="C94" s="8" t="s">
        <v>11</v>
      </c>
      <c r="D94" s="9">
        <v>7140</v>
      </c>
      <c r="E94" s="34">
        <v>5440</v>
      </c>
      <c r="F94" s="9">
        <f t="shared" ref="F94:F99" si="3">D94+E94</f>
        <v>12580</v>
      </c>
      <c r="G94" s="27">
        <f>IF(E94&lt;2000, E94,2000)</f>
        <v>2000</v>
      </c>
      <c r="H94" s="30"/>
    </row>
    <row r="95" spans="1:8" x14ac:dyDescent="0.3">
      <c r="A95" s="6" t="s">
        <v>41</v>
      </c>
      <c r="B95" s="7" t="s">
        <v>42</v>
      </c>
      <c r="C95" s="8" t="s">
        <v>12</v>
      </c>
      <c r="D95" s="9">
        <v>7140</v>
      </c>
      <c r="E95" s="34">
        <v>5440</v>
      </c>
      <c r="F95" s="9">
        <f t="shared" si="3"/>
        <v>12580</v>
      </c>
      <c r="G95" s="27">
        <f>IF(E95&lt;2000, E95,2000)</f>
        <v>2000</v>
      </c>
      <c r="H95" s="30"/>
    </row>
    <row r="96" spans="1:8" x14ac:dyDescent="0.3">
      <c r="A96" s="20" t="s">
        <v>41</v>
      </c>
      <c r="B96" s="21" t="s">
        <v>42</v>
      </c>
      <c r="C96" s="8" t="s">
        <v>13</v>
      </c>
      <c r="D96" s="9">
        <v>4352</v>
      </c>
      <c r="E96" s="34">
        <v>189</v>
      </c>
      <c r="F96" s="9">
        <f t="shared" si="3"/>
        <v>4541</v>
      </c>
      <c r="G96" s="27">
        <f>IF(E96&lt;3500,E96,3500)</f>
        <v>189</v>
      </c>
      <c r="H96" s="30"/>
    </row>
    <row r="97" spans="1:8" x14ac:dyDescent="0.3">
      <c r="A97" s="6" t="s">
        <v>41</v>
      </c>
      <c r="B97" s="7" t="s">
        <v>40</v>
      </c>
      <c r="C97" s="8" t="s">
        <v>14</v>
      </c>
      <c r="D97" s="9">
        <v>7140</v>
      </c>
      <c r="E97" s="34">
        <v>6424</v>
      </c>
      <c r="F97" s="9">
        <f t="shared" si="3"/>
        <v>13564</v>
      </c>
      <c r="G97" s="27">
        <f>IF(E97&lt;3500,E97,3500)</f>
        <v>3500</v>
      </c>
      <c r="H97" s="30"/>
    </row>
    <row r="98" spans="1:8" x14ac:dyDescent="0.3">
      <c r="A98" s="6" t="s">
        <v>41</v>
      </c>
      <c r="B98" s="7" t="s">
        <v>40</v>
      </c>
      <c r="C98" s="8" t="s">
        <v>15</v>
      </c>
      <c r="D98" s="9">
        <v>11500</v>
      </c>
      <c r="E98" s="34">
        <v>6993</v>
      </c>
      <c r="F98" s="9">
        <f t="shared" si="3"/>
        <v>18493</v>
      </c>
      <c r="G98" s="27">
        <f>IF(E98&lt;3500,E98,3500)</f>
        <v>3500</v>
      </c>
      <c r="H98" s="30"/>
    </row>
    <row r="99" spans="1:8" x14ac:dyDescent="0.3">
      <c r="A99" s="6"/>
      <c r="B99" s="7"/>
      <c r="C99" s="8" t="s">
        <v>16</v>
      </c>
      <c r="D99" s="9"/>
      <c r="E99" s="9"/>
      <c r="F99" s="9">
        <f t="shared" si="3"/>
        <v>0</v>
      </c>
      <c r="G99" s="27">
        <v>0</v>
      </c>
      <c r="H99" s="30"/>
    </row>
    <row r="100" spans="1:8" x14ac:dyDescent="0.3">
      <c r="A100" s="10" t="s">
        <v>17</v>
      </c>
      <c r="B100" s="11"/>
      <c r="C100" s="11"/>
      <c r="D100" s="12">
        <f>SUM(D92:D99)</f>
        <v>51552</v>
      </c>
      <c r="E100" s="12">
        <f>SUM(E92:E99)</f>
        <v>31426</v>
      </c>
      <c r="F100" s="12">
        <f>SUM(F92:F99)</f>
        <v>82978</v>
      </c>
      <c r="G100" s="28">
        <f>SUM(G92:G99)</f>
        <v>14689</v>
      </c>
      <c r="H100" s="31"/>
    </row>
    <row r="102" spans="1:8" ht="15" thickBot="1" x14ac:dyDescent="0.35">
      <c r="A102" s="13" t="s">
        <v>18</v>
      </c>
      <c r="B102" s="14">
        <f>G100</f>
        <v>14689</v>
      </c>
    </row>
    <row r="103" spans="1:8" ht="15" thickTop="1" x14ac:dyDescent="0.3"/>
  </sheetData>
  <mergeCells count="1">
    <mergeCell ref="A1:H1"/>
  </mergeCells>
  <pageMargins left="0.25" right="0.25" top="0.75" bottom="0.75" header="0.3" footer="0.3"/>
  <pageSetup orientation="landscape" r:id="rId1"/>
  <rowBreaks count="3" manualBreakCount="3">
    <brk id="20" max="16383" man="1"/>
    <brk id="48" max="16383" man="1"/>
    <brk id="75" max="16383" man="1"/>
  </rowBreaks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Haines</dc:creator>
  <cp:lastModifiedBy>Marla Haines</cp:lastModifiedBy>
  <cp:lastPrinted>2022-03-23T18:16:15Z</cp:lastPrinted>
  <dcterms:created xsi:type="dcterms:W3CDTF">2021-10-07T15:09:54Z</dcterms:created>
  <dcterms:modified xsi:type="dcterms:W3CDTF">2022-11-03T16:15:39Z</dcterms:modified>
</cp:coreProperties>
</file>